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c3090d0db16957af/Radna površina/HBS 2025/HBS/FINANCIJSKI PLAN/"/>
    </mc:Choice>
  </mc:AlternateContent>
  <xr:revisionPtr revIDLastSave="1" documentId="8_{14C70243-F6DB-4E0E-85CA-91FF71E6BACA}" xr6:coauthVersionLast="47" xr6:coauthVersionMax="47" xr10:uidLastSave="{EBAD1A00-2BCC-40F7-9909-DB0571026AA5}"/>
  <bookViews>
    <workbookView xWindow="-28908" yWindow="-108" windowWidth="29016" windowHeight="17496" firstSheet="1" activeTab="1" xr2:uid="{EF7F5D75-D7AF-4858-930A-775A5945EB57}"/>
  </bookViews>
  <sheets>
    <sheet name="Plan prihoda i rashoda" sheetId="2" r:id="rId1"/>
    <sheet name="Razrada fin.plana 2025" sheetId="1" r:id="rId2"/>
    <sheet name="Obrazloženje prihoda i rashoda" sheetId="4" r:id="rId3"/>
    <sheet name="Plan zaduživanja i otplata" sheetId="3" r:id="rId4"/>
  </sheets>
  <definedNames>
    <definedName name="_xlnm.Print_Titles" localSheetId="1">'Razrada fin.plana 2025'!$1:$1</definedName>
    <definedName name="_xlnm.Print_Area" localSheetId="1">'Razrada fin.plana 2025'!$A$1:$G$59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" l="1"/>
  <c r="D14" i="2"/>
  <c r="D53" i="1"/>
  <c r="C53" i="1"/>
  <c r="D48" i="1"/>
  <c r="C48" i="1"/>
  <c r="D30" i="1" l="1"/>
  <c r="D44" i="1"/>
  <c r="D59" i="1" s="1"/>
  <c r="C44" i="1"/>
  <c r="C59" i="1" s="1"/>
  <c r="F34" i="1" l="1"/>
  <c r="E34" i="1"/>
  <c r="C34" i="1"/>
  <c r="D34" i="1"/>
  <c r="F39" i="1"/>
  <c r="E39" i="1"/>
  <c r="D39" i="1"/>
  <c r="C39" i="1"/>
  <c r="F26" i="1"/>
  <c r="E26" i="1"/>
  <c r="D26" i="1"/>
  <c r="C26" i="1"/>
  <c r="F20" i="1"/>
  <c r="E20" i="1"/>
  <c r="D20" i="1"/>
  <c r="C20" i="1"/>
  <c r="E59" i="1" l="1"/>
  <c r="F59" i="1"/>
</calcChain>
</file>

<file path=xl/sharedStrings.xml><?xml version="1.0" encoding="utf-8"?>
<sst xmlns="http://schemas.openxmlformats.org/spreadsheetml/2006/main" count="166" uniqueCount="141">
  <si>
    <t>Plan prihoda i rashoda</t>
  </si>
  <si>
    <t>Račun</t>
  </si>
  <si>
    <t>Naziv</t>
  </si>
  <si>
    <t>Svota</t>
  </si>
  <si>
    <t>Prihodi</t>
  </si>
  <si>
    <t>Prihodi od prodaje roba i pružanja usluga</t>
  </si>
  <si>
    <t>Prihodi od članarina i članskih doprinosa</t>
  </si>
  <si>
    <t>Prihodi po posebnim propisima</t>
  </si>
  <si>
    <t>Prihodi od imovine</t>
  </si>
  <si>
    <t>Prihodi od donacija</t>
  </si>
  <si>
    <t>Ostali prihodi</t>
  </si>
  <si>
    <t>Prihodi od povezanih neprofitnih organizacija</t>
  </si>
  <si>
    <t>Ukupno prihodi</t>
  </si>
  <si>
    <t>Korišteni preneseni višak prihoda</t>
  </si>
  <si>
    <t>Ukupno za pokriće</t>
  </si>
  <si>
    <t>Rashodi</t>
  </si>
  <si>
    <t>Rashodi za radnike</t>
  </si>
  <si>
    <t>Materijalni rashodi</t>
  </si>
  <si>
    <t>Rashodi amortizacije</t>
  </si>
  <si>
    <t>Financijski rashodi</t>
  </si>
  <si>
    <t>Donacije</t>
  </si>
  <si>
    <t>Ukupno rashodi</t>
  </si>
  <si>
    <t>Preneseni manjak prihoda za pokriće</t>
  </si>
  <si>
    <t>Planirani višak prihoda na dan 31.12.2024.</t>
  </si>
  <si>
    <t>Preneseni višak prihoda za korištenje u 2025.</t>
  </si>
  <si>
    <t>Preneseni manjak prihoda za pokriće u 2025.</t>
  </si>
  <si>
    <t>IZVOR PRIHODA</t>
  </si>
  <si>
    <t xml:space="preserve">PLANIRANI IZNOS PRIHODA </t>
  </si>
  <si>
    <t>PLANIRANI IZNOS RASHODA</t>
  </si>
  <si>
    <t>REBALANS PRIHODA</t>
  </si>
  <si>
    <t>REBALANS RASHODA</t>
  </si>
  <si>
    <t>NAMJENA</t>
  </si>
  <si>
    <t>I.</t>
  </si>
  <si>
    <t>HOO REDOVNI PROGRAM</t>
  </si>
  <si>
    <t>1.</t>
  </si>
  <si>
    <t>EUROPSKO PRVENSTVO SENIORI + PRIPREME</t>
  </si>
  <si>
    <t>EP + pripreme</t>
  </si>
  <si>
    <t>2.</t>
  </si>
  <si>
    <t>EUROPSKO PRVENSTVO -EKIPNO MUŠKA EKIPA + PRIPREME</t>
  </si>
  <si>
    <t>3.</t>
  </si>
  <si>
    <t>SVJETSKO PRVENSTVO SENIORI +PRIPREME</t>
  </si>
  <si>
    <t>SP + pripreme</t>
  </si>
  <si>
    <t>4.</t>
  </si>
  <si>
    <t>EUROPSKI + SVJETSKI KUP seniori</t>
  </si>
  <si>
    <t>Natjecanja visokog ranga ( EK, SK)</t>
  </si>
  <si>
    <t>6.</t>
  </si>
  <si>
    <t>EUROPSKI KUP JUNIORI</t>
  </si>
  <si>
    <t>Natjecanja visokog ranga ( EK)</t>
  </si>
  <si>
    <t>7.</t>
  </si>
  <si>
    <t>EUROPSKO PRVENSTO U17 + PRIPREME</t>
  </si>
  <si>
    <t>8.</t>
  </si>
  <si>
    <t>EUROPSKI KUP U17</t>
  </si>
  <si>
    <t>9.</t>
  </si>
  <si>
    <t>OSTALA MEĐUNARODNA NATJECANJA U INOZEMSTVU</t>
  </si>
  <si>
    <t>N2N U15</t>
  </si>
  <si>
    <t>10.</t>
  </si>
  <si>
    <t>DRŽAVNA PRVENSTVA</t>
  </si>
  <si>
    <t>Pehari i medalje i  organizacija PH seniori</t>
  </si>
  <si>
    <t>11.</t>
  </si>
  <si>
    <t>STRUČNI RAD - POVREMENI</t>
  </si>
  <si>
    <t>Naknade trenerima po akcijama</t>
  </si>
  <si>
    <t>12.</t>
  </si>
  <si>
    <t>OPREMA I REKVIZITI</t>
  </si>
  <si>
    <t>Oprema reprezentacije</t>
  </si>
  <si>
    <t>13.</t>
  </si>
  <si>
    <t>SJEDNICE MEĐUNARODNIH FEDERACIJA ( BEC I BWF)</t>
  </si>
  <si>
    <t>BEC i BWF sjednice</t>
  </si>
  <si>
    <t>14.</t>
  </si>
  <si>
    <t>ČLANARINE MEDUNARODNIH FEDERACIJA ( BEC I BWF)</t>
  </si>
  <si>
    <t>BEC i BWF članarine</t>
  </si>
  <si>
    <t>15.</t>
  </si>
  <si>
    <t>MATERIJALNI TROŠKOVI</t>
  </si>
  <si>
    <t>Računovodstvo, TS licence, Uredsko poslovanje, materijalni trošak ureda ( papir, toner)</t>
  </si>
  <si>
    <t>16.</t>
  </si>
  <si>
    <t>NAKNADE ZA ADMINISTRATIVNE POSLOVE - 1 OSOBA</t>
  </si>
  <si>
    <t>Plaća profesionalnog djelatnika (glavna tajnica Capuder pola radnog vremena i administrativni tajnik Rihtar), i materijalna prava djelatnika</t>
  </si>
  <si>
    <t>17.</t>
  </si>
  <si>
    <t>NAKNADE ZA ADMINISTRATIVNE POSLOVE - PUŠAL</t>
  </si>
  <si>
    <t>18.</t>
  </si>
  <si>
    <t>KORIŠTENJE POSLOVNOG PROSTORA</t>
  </si>
  <si>
    <t>nije definiran iznos u privremeno odobrenom planu HOO-a</t>
  </si>
  <si>
    <t>UKUPNO</t>
  </si>
  <si>
    <t>II.</t>
  </si>
  <si>
    <t>HOO RAZVOJNI PROGRAM</t>
  </si>
  <si>
    <t>RP II/1</t>
  </si>
  <si>
    <t>Iznos se odnosi na osobni program za sportaša, a realizira se sukladno pravilima HOO-a. Dio iznosa izravno će financirati HOO (stipendija, liječnički, testiranje, osiguranje i paušal), a dio preko računa HBS-a</t>
  </si>
  <si>
    <t>RP I</t>
  </si>
  <si>
    <t>TRENER ZA RAZVOJ SPORTA</t>
  </si>
  <si>
    <t>Naknada / plaća treneru za razvoj sporta</t>
  </si>
  <si>
    <t>III.</t>
  </si>
  <si>
    <t>VLASTITI PRIHOD HBS-A</t>
  </si>
  <si>
    <t xml:space="preserve">1. </t>
  </si>
  <si>
    <t>ČLANARINE KLUBOVA (na bazi 30 aktivna kluba)</t>
  </si>
  <si>
    <t xml:space="preserve">Honorar ravnatelja natjecanja,   Troškovi sjednica UO i skupštine,  Sudačka služba (7.045,00€),                                      Web hosting,                                               Vođenje društveih mreža i web stranice Saveza,                                        Režijski troškovi,                                       Tečajevi za suce i voditelje  natjecanja,                                                     Reprezentacija,                                        N2N u15,                                                     Dug iz 2023,                                                FINA,                                                                                                                                                                                                              Nacionalni centar - dvorana i treneri ( 1-8/2025),                                 Uredsko poslovanje ( 1.500,00€),              Medalje,                                                Ostali nepredvidivi troškovi, amortizacija (500,00€),   bankarske naknade ( 600,00€)                </t>
  </si>
  <si>
    <t>LICENCE SPORTAŠA (bazirano na 2024.)</t>
  </si>
  <si>
    <t xml:space="preserve">3. </t>
  </si>
  <si>
    <t>10% KOTIZACIJA OD ORGANIZACIJE TURNIRA ( bazirano na 2024.)</t>
  </si>
  <si>
    <t xml:space="preserve">4. </t>
  </si>
  <si>
    <t>LICENCE TRENERA (plan - 20 licenciranih)</t>
  </si>
  <si>
    <t>Trenerski seminari, edukacije i usavršavanja - dio</t>
  </si>
  <si>
    <t>IV.</t>
  </si>
  <si>
    <t>BWF PROJEKT</t>
  </si>
  <si>
    <t>BWF Travel Grant BWF AGM ( bazirano na 2024)</t>
  </si>
  <si>
    <t>Pokrivanje troškova sjednice BWF-a, preostali dio za plaćanje kao iz stavaka 1,2,3 Vlastitih prihoda</t>
  </si>
  <si>
    <t>BWF Memberships Grant ( bazirano na 2024)</t>
  </si>
  <si>
    <t>Pokrivanje plaća trenera, dvorane NC i dr. (9-12/2025)</t>
  </si>
  <si>
    <t>V.</t>
  </si>
  <si>
    <t>BEC - SHUTTLE TIME</t>
  </si>
  <si>
    <t>Shuttle Time 1-6/2025 ( bazirano na 2024)</t>
  </si>
  <si>
    <t>Pokrivanje troškova voditelja Shuttle Time programa</t>
  </si>
  <si>
    <t>Shuttle Time 7-12/2025 ( bazirano na 2024)</t>
  </si>
  <si>
    <t>VI.</t>
  </si>
  <si>
    <t xml:space="preserve">BEC </t>
  </si>
  <si>
    <t>BEC - Travel Grant ( bazirano na 2024.)</t>
  </si>
  <si>
    <t>VII.</t>
  </si>
  <si>
    <t>SPONZORI I DONACIJE</t>
  </si>
  <si>
    <t>Natjecanja podmlatka, edukacije, sportska oprema</t>
  </si>
  <si>
    <t>PRIHODA</t>
  </si>
  <si>
    <t>RASHODA</t>
  </si>
  <si>
    <t xml:space="preserve"> REBALANS RASHODA</t>
  </si>
  <si>
    <t>Sukladno Statutu Hrvatskog badmintonskog saveza. Članak 26. Skupština Saveza na sjednici održanoj 20.12.2024. donijela je:</t>
  </si>
  <si>
    <t>Obrazloženje financijskog plana sastoji se od:</t>
  </si>
  <si>
    <t>1.obrazloženja skupina prihoda i rashoda</t>
  </si>
  <si>
    <t>2. obrazloženja programa, aktivnosti i projekata koji se planiraju provoditi u godini</t>
  </si>
  <si>
    <t>Obrazloženje prihoda i rashoda</t>
  </si>
  <si>
    <r>
      <t xml:space="preserve">Hrvatski badmintonski savez planira prihode od članarina i članskih doprinosa u iznosu od </t>
    </r>
    <r>
      <rPr>
        <b/>
        <sz val="11"/>
        <rFont val="Aptos Narrow"/>
        <family val="2"/>
        <scheme val="minor"/>
      </rPr>
      <t>16.030,00€</t>
    </r>
  </si>
  <si>
    <r>
      <t xml:space="preserve">Hrvatski badmintonski savez planira prihode od donacija u iznosu od </t>
    </r>
    <r>
      <rPr>
        <b/>
        <sz val="11"/>
        <rFont val="Aptos Narrow"/>
        <family val="2"/>
        <scheme val="minor"/>
      </rPr>
      <t>10.00,00 €</t>
    </r>
  </si>
  <si>
    <r>
      <t xml:space="preserve">Prihodi od povezanih neprofitnih organizacija (HOO) planiraju se u iznosu od </t>
    </r>
    <r>
      <rPr>
        <b/>
        <sz val="11"/>
        <rFont val="Aptos Narrow"/>
        <family val="2"/>
        <scheme val="minor"/>
      </rPr>
      <t>130.007,00€</t>
    </r>
  </si>
  <si>
    <r>
      <t xml:space="preserve">Hrvatski badmintonski savez u 2025.godini će na ukupne troškove plaća radnika izdvojiti </t>
    </r>
    <r>
      <rPr>
        <b/>
        <sz val="11"/>
        <rFont val="Aptos Narrow"/>
        <family val="2"/>
        <scheme val="minor"/>
      </rPr>
      <t>30.125,00€</t>
    </r>
  </si>
  <si>
    <r>
      <t xml:space="preserve">Procjenjuje se da će na ostale materijalne rashode otići  </t>
    </r>
    <r>
      <rPr>
        <b/>
        <sz val="11"/>
        <rFont val="Aptos Narrow"/>
        <family val="2"/>
        <scheme val="minor"/>
      </rPr>
      <t>134.239,85€</t>
    </r>
  </si>
  <si>
    <r>
      <t xml:space="preserve">Ukupna amortizacija očekuje se u iznosu od </t>
    </r>
    <r>
      <rPr>
        <b/>
        <sz val="11"/>
        <rFont val="Aptos Narrow"/>
        <family val="2"/>
        <scheme val="minor"/>
      </rPr>
      <t xml:space="preserve"> 500,00€</t>
    </r>
  </si>
  <si>
    <t>Plan zaduživanja i otplata</t>
  </si>
  <si>
    <t>Valuta kredita</t>
  </si>
  <si>
    <t>Traženi iznos kredita</t>
  </si>
  <si>
    <t>Rok otplate (godine)</t>
  </si>
  <si>
    <t>Troškovi naknade za obradu kredita</t>
  </si>
  <si>
    <t>Kamatna stopa</t>
  </si>
  <si>
    <t>Mjesečni anuitet</t>
  </si>
  <si>
    <t>Kamata za razdoblje otplate kredita</t>
  </si>
  <si>
    <t>Ukupna svota kredita za plaćanje</t>
  </si>
  <si>
    <t xml:space="preserve">PLANIRANO U 2025: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</si>
</sst>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n&quot;_-;\-* #,##0.00\ &quot;kn&quot;_-;_-* &quot;-&quot;??\ &quot;kn&quot;_-;_-@_-"/>
    <numFmt numFmtId="165" formatCode="_-* #,##0.00\ [$€-1]_-;\-* #,##0.00\ [$€-1]_-;_-* &quot;-&quot;??\ [$€-1]_-;_-@_-"/>
    <numFmt numFmtId="166" formatCode="_-* #,##0.00\ [$€-41A]_-;\-* #,##0.00\ [$€-41A]_-;_-* &quot;-&quot;??\ [$€-41A]_-;_-@_-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165" fontId="0" fillId="0" borderId="4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vertical="center" wrapText="1"/>
    </xf>
    <xf numFmtId="165" fontId="2" fillId="2" borderId="0" xfId="0" applyNumberFormat="1" applyFont="1" applyFill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165" fontId="0" fillId="0" borderId="4" xfId="1" applyNumberFormat="1" applyFont="1" applyFill="1" applyBorder="1" applyAlignment="1">
      <alignment horizontal="right" vertical="center" wrapText="1"/>
    </xf>
    <xf numFmtId="165" fontId="0" fillId="0" borderId="0" xfId="0" applyNumberFormat="1" applyAlignment="1">
      <alignment vertical="center" wrapText="1"/>
    </xf>
    <xf numFmtId="0" fontId="3" fillId="0" borderId="0" xfId="0" applyFont="1" applyAlignment="1">
      <alignment vertical="center" wrapText="1"/>
    </xf>
    <xf numFmtId="165" fontId="4" fillId="2" borderId="7" xfId="0" applyNumberFormat="1" applyFont="1" applyFill="1" applyBorder="1" applyAlignment="1">
      <alignment vertical="center" wrapText="1"/>
    </xf>
    <xf numFmtId="165" fontId="4" fillId="2" borderId="8" xfId="0" applyNumberFormat="1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165" fontId="0" fillId="4" borderId="4" xfId="0" applyNumberFormat="1" applyFill="1" applyBorder="1" applyAlignment="1">
      <alignment vertical="center" wrapText="1"/>
    </xf>
    <xf numFmtId="165" fontId="2" fillId="4" borderId="0" xfId="0" applyNumberFormat="1" applyFont="1" applyFill="1" applyAlignment="1">
      <alignment horizontal="center" vertical="center" wrapText="1"/>
    </xf>
    <xf numFmtId="165" fontId="0" fillId="5" borderId="4" xfId="1" applyNumberFormat="1" applyFont="1" applyFill="1" applyBorder="1" applyAlignment="1">
      <alignment horizontal="right" vertical="center" wrapText="1"/>
    </xf>
    <xf numFmtId="165" fontId="0" fillId="5" borderId="4" xfId="0" applyNumberForma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5" fontId="2" fillId="3" borderId="4" xfId="0" applyNumberFormat="1" applyFont="1" applyFill="1" applyBorder="1" applyAlignment="1">
      <alignment vertical="center" wrapText="1"/>
    </xf>
    <xf numFmtId="165" fontId="0" fillId="5" borderId="4" xfId="0" applyNumberForma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165" fontId="4" fillId="3" borderId="5" xfId="0" applyNumberFormat="1" applyFont="1" applyFill="1" applyBorder="1" applyAlignment="1">
      <alignment horizontal="center" vertical="center" wrapText="1"/>
    </xf>
    <xf numFmtId="165" fontId="4" fillId="3" borderId="6" xfId="0" applyNumberFormat="1" applyFont="1" applyFill="1" applyBorder="1" applyAlignment="1">
      <alignment horizontal="center" vertical="center" wrapText="1"/>
    </xf>
    <xf numFmtId="165" fontId="4" fillId="5" borderId="9" xfId="0" applyNumberFormat="1" applyFont="1" applyFill="1" applyBorder="1" applyAlignment="1">
      <alignment vertical="center" wrapText="1"/>
    </xf>
    <xf numFmtId="165" fontId="4" fillId="5" borderId="10" xfId="0" applyNumberFormat="1" applyFont="1" applyFill="1" applyBorder="1" applyAlignment="1">
      <alignment vertical="center" wrapText="1"/>
    </xf>
    <xf numFmtId="0" fontId="2" fillId="6" borderId="0" xfId="0" applyFont="1" applyFill="1" applyAlignment="1">
      <alignment vertical="center" wrapText="1"/>
    </xf>
    <xf numFmtId="165" fontId="2" fillId="6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49" fontId="0" fillId="0" borderId="0" xfId="0" applyNumberForma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2" fontId="0" fillId="0" borderId="0" xfId="0" applyNumberFormat="1"/>
    <xf numFmtId="0" fontId="0" fillId="0" borderId="4" xfId="0" applyBorder="1"/>
    <xf numFmtId="2" fontId="0" fillId="0" borderId="4" xfId="0" applyNumberFormat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/>
    <xf numFmtId="0" fontId="12" fillId="0" borderId="0" xfId="0" applyFont="1"/>
    <xf numFmtId="0" fontId="9" fillId="0" borderId="0" xfId="0" applyFont="1"/>
    <xf numFmtId="166" fontId="0" fillId="0" borderId="0" xfId="0" applyNumberFormat="1"/>
    <xf numFmtId="166" fontId="7" fillId="0" borderId="4" xfId="0" applyNumberFormat="1" applyFont="1" applyBorder="1" applyAlignment="1">
      <alignment horizontal="center" vertical="center"/>
    </xf>
    <xf numFmtId="166" fontId="7" fillId="0" borderId="4" xfId="0" applyNumberFormat="1" applyFont="1" applyBorder="1"/>
    <xf numFmtId="166" fontId="8" fillId="0" borderId="4" xfId="0" applyNumberFormat="1" applyFont="1" applyBorder="1"/>
    <xf numFmtId="166" fontId="7" fillId="0" borderId="0" xfId="0" applyNumberFormat="1" applyFont="1"/>
    <xf numFmtId="0" fontId="10" fillId="0" borderId="0" xfId="0" applyFont="1" applyAlignment="1">
      <alignment wrapText="1"/>
    </xf>
    <xf numFmtId="0" fontId="7" fillId="0" borderId="4" xfId="0" applyFont="1" applyBorder="1"/>
    <xf numFmtId="0" fontId="7" fillId="0" borderId="4" xfId="0" applyFont="1" applyBorder="1" applyAlignment="1">
      <alignment horizontal="center" vertical="center"/>
    </xf>
    <xf numFmtId="0" fontId="7" fillId="0" borderId="4" xfId="0" applyFont="1" applyBorder="1"/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165" fontId="0" fillId="0" borderId="11" xfId="0" applyNumberFormat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 wrapText="1"/>
    </xf>
    <xf numFmtId="165" fontId="0" fillId="0" borderId="13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5" fontId="0" fillId="5" borderId="11" xfId="0" applyNumberFormat="1" applyFill="1" applyBorder="1" applyAlignment="1">
      <alignment horizontal="center" vertical="center" wrapText="1"/>
    </xf>
    <xf numFmtId="165" fontId="0" fillId="5" borderId="12" xfId="0" applyNumberFormat="1" applyFill="1" applyBorder="1" applyAlignment="1">
      <alignment horizontal="center" vertical="center" wrapText="1"/>
    </xf>
    <xf numFmtId="165" fontId="0" fillId="5" borderId="13" xfId="0" applyNumberForma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18812-6B33-4C94-A828-0F343967349C}">
  <dimension ref="B3:D30"/>
  <sheetViews>
    <sheetView topLeftCell="A3" workbookViewId="0">
      <selection activeCell="G27" sqref="G27"/>
    </sheetView>
  </sheetViews>
  <sheetFormatPr defaultRowHeight="14.4" x14ac:dyDescent="0.3"/>
  <cols>
    <col min="2" max="2" width="7.44140625" customWidth="1"/>
    <col min="3" max="3" width="43.88671875" customWidth="1"/>
    <col min="4" max="4" width="21.44140625" style="45" customWidth="1"/>
  </cols>
  <sheetData>
    <row r="3" spans="2:4" ht="23.4" x14ac:dyDescent="0.3">
      <c r="C3" s="34" t="s">
        <v>0</v>
      </c>
    </row>
    <row r="5" spans="2:4" ht="15.6" x14ac:dyDescent="0.3">
      <c r="B5" s="52" t="s">
        <v>1</v>
      </c>
      <c r="C5" s="52" t="s">
        <v>2</v>
      </c>
      <c r="D5" s="46" t="s">
        <v>3</v>
      </c>
    </row>
    <row r="6" spans="2:4" ht="15.6" x14ac:dyDescent="0.3">
      <c r="B6" s="54" t="s">
        <v>4</v>
      </c>
      <c r="C6" s="54"/>
      <c r="D6" s="54"/>
    </row>
    <row r="7" spans="2:4" ht="15.6" x14ac:dyDescent="0.3">
      <c r="B7" s="51">
        <v>31</v>
      </c>
      <c r="C7" s="51" t="s">
        <v>5</v>
      </c>
      <c r="D7" s="47">
        <v>0</v>
      </c>
    </row>
    <row r="8" spans="2:4" ht="15.6" x14ac:dyDescent="0.3">
      <c r="B8" s="51">
        <v>32</v>
      </c>
      <c r="C8" s="51" t="s">
        <v>6</v>
      </c>
      <c r="D8" s="47">
        <v>16030</v>
      </c>
    </row>
    <row r="9" spans="2:4" ht="15.6" x14ac:dyDescent="0.3">
      <c r="B9" s="51">
        <v>33</v>
      </c>
      <c r="C9" s="51" t="s">
        <v>7</v>
      </c>
      <c r="D9" s="47">
        <v>0</v>
      </c>
    </row>
    <row r="10" spans="2:4" ht="15.6" x14ac:dyDescent="0.3">
      <c r="B10" s="51">
        <v>34</v>
      </c>
      <c r="C10" s="51" t="s">
        <v>8</v>
      </c>
      <c r="D10" s="47">
        <v>0</v>
      </c>
    </row>
    <row r="11" spans="2:4" ht="15.6" x14ac:dyDescent="0.3">
      <c r="B11" s="51">
        <v>35</v>
      </c>
      <c r="C11" s="51" t="s">
        <v>9</v>
      </c>
      <c r="D11" s="47">
        <v>10000</v>
      </c>
    </row>
    <row r="12" spans="2:4" ht="15.6" x14ac:dyDescent="0.3">
      <c r="B12" s="51">
        <v>36</v>
      </c>
      <c r="C12" s="51" t="s">
        <v>10</v>
      </c>
      <c r="D12" s="47">
        <v>9427.85</v>
      </c>
    </row>
    <row r="13" spans="2:4" ht="15.6" x14ac:dyDescent="0.3">
      <c r="B13" s="51">
        <v>37</v>
      </c>
      <c r="C13" s="51" t="s">
        <v>11</v>
      </c>
      <c r="D13" s="48">
        <v>130007</v>
      </c>
    </row>
    <row r="14" spans="2:4" ht="15.6" x14ac:dyDescent="0.3">
      <c r="B14" s="55" t="s">
        <v>12</v>
      </c>
      <c r="C14" s="55"/>
      <c r="D14" s="47">
        <f>SUM(D7:D13)</f>
        <v>165464.85</v>
      </c>
    </row>
    <row r="15" spans="2:4" ht="15.6" x14ac:dyDescent="0.3">
      <c r="B15" s="53" t="s">
        <v>13</v>
      </c>
      <c r="C15" s="53"/>
      <c r="D15" s="47"/>
    </row>
    <row r="16" spans="2:4" ht="15.6" x14ac:dyDescent="0.3">
      <c r="B16" s="53" t="s">
        <v>14</v>
      </c>
      <c r="C16" s="53"/>
      <c r="D16" s="47">
        <v>165464.85</v>
      </c>
    </row>
    <row r="17" spans="2:4" ht="15.6" x14ac:dyDescent="0.3">
      <c r="B17" s="35"/>
      <c r="C17" s="35"/>
      <c r="D17" s="49"/>
    </row>
    <row r="18" spans="2:4" ht="15.6" x14ac:dyDescent="0.3">
      <c r="B18" s="54" t="s">
        <v>15</v>
      </c>
      <c r="C18" s="54"/>
      <c r="D18" s="54"/>
    </row>
    <row r="19" spans="2:4" ht="15.6" x14ac:dyDescent="0.3">
      <c r="B19" s="51">
        <v>41</v>
      </c>
      <c r="C19" s="51" t="s">
        <v>16</v>
      </c>
      <c r="D19" s="47">
        <v>30125</v>
      </c>
    </row>
    <row r="20" spans="2:4" ht="15.6" x14ac:dyDescent="0.3">
      <c r="B20" s="51">
        <v>42</v>
      </c>
      <c r="C20" s="51" t="s">
        <v>17</v>
      </c>
      <c r="D20" s="47">
        <v>134239.85</v>
      </c>
    </row>
    <row r="21" spans="2:4" ht="15.6" x14ac:dyDescent="0.3">
      <c r="B21" s="51">
        <v>43</v>
      </c>
      <c r="C21" s="51" t="s">
        <v>18</v>
      </c>
      <c r="D21" s="47">
        <v>500</v>
      </c>
    </row>
    <row r="22" spans="2:4" ht="15.6" x14ac:dyDescent="0.3">
      <c r="B22" s="51">
        <v>44</v>
      </c>
      <c r="C22" s="51" t="s">
        <v>19</v>
      </c>
      <c r="D22" s="47">
        <v>600</v>
      </c>
    </row>
    <row r="23" spans="2:4" ht="15.6" x14ac:dyDescent="0.3">
      <c r="B23" s="51">
        <v>45</v>
      </c>
      <c r="C23" s="51" t="s">
        <v>20</v>
      </c>
      <c r="D23" s="47">
        <v>0</v>
      </c>
    </row>
    <row r="24" spans="2:4" ht="15.6" x14ac:dyDescent="0.3">
      <c r="B24" s="53" t="s">
        <v>21</v>
      </c>
      <c r="C24" s="53"/>
      <c r="D24" s="47">
        <f>SUM(D19:D23)</f>
        <v>165464.85</v>
      </c>
    </row>
    <row r="25" spans="2:4" ht="15.6" x14ac:dyDescent="0.3">
      <c r="B25" s="53" t="s">
        <v>22</v>
      </c>
      <c r="C25" s="53"/>
      <c r="D25" s="47"/>
    </row>
    <row r="26" spans="2:4" ht="15.6" x14ac:dyDescent="0.3">
      <c r="B26" s="53" t="s">
        <v>14</v>
      </c>
      <c r="C26" s="53"/>
      <c r="D26" s="47">
        <v>165464.85</v>
      </c>
    </row>
    <row r="27" spans="2:4" ht="15.6" x14ac:dyDescent="0.3">
      <c r="B27" s="53" t="s">
        <v>23</v>
      </c>
      <c r="C27" s="53"/>
      <c r="D27" s="47">
        <v>0</v>
      </c>
    </row>
    <row r="28" spans="2:4" ht="15.6" x14ac:dyDescent="0.3">
      <c r="B28" s="51"/>
      <c r="C28" s="51"/>
      <c r="D28" s="47"/>
    </row>
    <row r="29" spans="2:4" ht="15.6" x14ac:dyDescent="0.3">
      <c r="B29" s="53" t="s">
        <v>24</v>
      </c>
      <c r="C29" s="53"/>
      <c r="D29" s="47">
        <v>9566.6</v>
      </c>
    </row>
    <row r="30" spans="2:4" ht="15.6" x14ac:dyDescent="0.3">
      <c r="B30" s="53" t="s">
        <v>25</v>
      </c>
      <c r="C30" s="53"/>
      <c r="D30" s="47"/>
    </row>
  </sheetData>
  <mergeCells count="11">
    <mergeCell ref="B25:C25"/>
    <mergeCell ref="B26:C26"/>
    <mergeCell ref="B27:C27"/>
    <mergeCell ref="B29:C29"/>
    <mergeCell ref="B30:C30"/>
    <mergeCell ref="B24:C24"/>
    <mergeCell ref="B6:D6"/>
    <mergeCell ref="B14:C14"/>
    <mergeCell ref="B15:C15"/>
    <mergeCell ref="B16:C16"/>
    <mergeCell ref="B18:D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B5897-CF9D-4186-8F10-16E073988A6E}">
  <dimension ref="A1:G59"/>
  <sheetViews>
    <sheetView showRowColHeaders="0" tabSelected="1" view="pageLayout" topLeftCell="A39" zoomScaleNormal="100" workbookViewId="0">
      <selection activeCell="D68" sqref="D68"/>
    </sheetView>
  </sheetViews>
  <sheetFormatPr defaultColWidth="9.109375" defaultRowHeight="14.4" x14ac:dyDescent="0.3"/>
  <cols>
    <col min="1" max="1" width="9.5546875" style="8" customWidth="1"/>
    <col min="2" max="2" width="30.44140625" style="8" customWidth="1"/>
    <col min="3" max="3" width="20.33203125" style="13" customWidth="1"/>
    <col min="4" max="6" width="21.44140625" style="13" customWidth="1"/>
    <col min="7" max="7" width="27.109375" style="8" customWidth="1"/>
    <col min="8" max="16384" width="9.109375" style="8"/>
  </cols>
  <sheetData>
    <row r="1" spans="1:7" s="1" customFormat="1" ht="30.75" customHeight="1" x14ac:dyDescent="0.3">
      <c r="B1" s="2" t="s">
        <v>26</v>
      </c>
      <c r="C1" s="3" t="s">
        <v>27</v>
      </c>
      <c r="D1" s="3" t="s">
        <v>28</v>
      </c>
      <c r="E1" s="19" t="s">
        <v>29</v>
      </c>
      <c r="F1" s="19" t="s">
        <v>30</v>
      </c>
      <c r="G1" s="2" t="s">
        <v>31</v>
      </c>
    </row>
    <row r="2" spans="1:7" s="4" customFormat="1" x14ac:dyDescent="0.3">
      <c r="A2" s="32" t="s">
        <v>32</v>
      </c>
      <c r="B2" s="56" t="s">
        <v>33</v>
      </c>
      <c r="C2" s="57"/>
      <c r="D2" s="57"/>
      <c r="E2" s="57"/>
      <c r="F2" s="57"/>
      <c r="G2" s="58"/>
    </row>
    <row r="3" spans="1:7" ht="28.8" x14ac:dyDescent="0.3">
      <c r="A3" s="33" t="s">
        <v>34</v>
      </c>
      <c r="B3" s="6" t="s">
        <v>35</v>
      </c>
      <c r="C3" s="7">
        <v>6000</v>
      </c>
      <c r="D3" s="7">
        <v>6000</v>
      </c>
      <c r="E3" s="18"/>
      <c r="F3" s="18"/>
      <c r="G3" s="6" t="s">
        <v>36</v>
      </c>
    </row>
    <row r="4" spans="1:7" ht="48" customHeight="1" x14ac:dyDescent="0.3">
      <c r="A4" s="33" t="s">
        <v>37</v>
      </c>
      <c r="B4" s="6" t="s">
        <v>38</v>
      </c>
      <c r="C4" s="7">
        <v>8200</v>
      </c>
      <c r="D4" s="7">
        <v>8200</v>
      </c>
      <c r="E4" s="18"/>
      <c r="F4" s="18"/>
      <c r="G4" s="6" t="s">
        <v>36</v>
      </c>
    </row>
    <row r="5" spans="1:7" ht="48" customHeight="1" x14ac:dyDescent="0.3">
      <c r="A5" s="33" t="s">
        <v>39</v>
      </c>
      <c r="B5" s="6" t="s">
        <v>40</v>
      </c>
      <c r="C5" s="7">
        <v>5410</v>
      </c>
      <c r="D5" s="7">
        <v>5410</v>
      </c>
      <c r="E5" s="18"/>
      <c r="F5" s="18"/>
      <c r="G5" s="6" t="s">
        <v>41</v>
      </c>
    </row>
    <row r="6" spans="1:7" ht="28.8" x14ac:dyDescent="0.3">
      <c r="A6" s="33" t="s">
        <v>42</v>
      </c>
      <c r="B6" s="6" t="s">
        <v>43</v>
      </c>
      <c r="C6" s="7">
        <v>19096</v>
      </c>
      <c r="D6" s="7">
        <v>19096</v>
      </c>
      <c r="E6" s="18"/>
      <c r="F6" s="18"/>
      <c r="G6" s="6" t="s">
        <v>44</v>
      </c>
    </row>
    <row r="7" spans="1:7" ht="29.4" customHeight="1" x14ac:dyDescent="0.3">
      <c r="A7" s="33" t="s">
        <v>45</v>
      </c>
      <c r="B7" s="6" t="s">
        <v>46</v>
      </c>
      <c r="C7" s="7">
        <v>16282</v>
      </c>
      <c r="D7" s="7">
        <v>16282</v>
      </c>
      <c r="E7" s="18"/>
      <c r="F7" s="18"/>
      <c r="G7" s="6" t="s">
        <v>47</v>
      </c>
    </row>
    <row r="8" spans="1:7" ht="28.8" x14ac:dyDescent="0.3">
      <c r="A8" s="33" t="s">
        <v>48</v>
      </c>
      <c r="B8" s="6" t="s">
        <v>49</v>
      </c>
      <c r="C8" s="7">
        <v>5840</v>
      </c>
      <c r="D8" s="7">
        <v>5840</v>
      </c>
      <c r="E8" s="18"/>
      <c r="F8" s="18"/>
      <c r="G8" s="6" t="s">
        <v>36</v>
      </c>
    </row>
    <row r="9" spans="1:7" ht="30" customHeight="1" x14ac:dyDescent="0.3">
      <c r="A9" s="33" t="s">
        <v>50</v>
      </c>
      <c r="B9" s="6" t="s">
        <v>51</v>
      </c>
      <c r="C9" s="7">
        <v>12620</v>
      </c>
      <c r="D9" s="7">
        <v>12620</v>
      </c>
      <c r="E9" s="18"/>
      <c r="F9" s="18"/>
      <c r="G9" s="6" t="s">
        <v>47</v>
      </c>
    </row>
    <row r="10" spans="1:7" ht="30" customHeight="1" x14ac:dyDescent="0.3">
      <c r="A10" s="33" t="s">
        <v>52</v>
      </c>
      <c r="B10" s="6" t="s">
        <v>53</v>
      </c>
      <c r="C10" s="7">
        <v>2000</v>
      </c>
      <c r="D10" s="7">
        <v>2000</v>
      </c>
      <c r="E10" s="18"/>
      <c r="F10" s="18"/>
      <c r="G10" s="6" t="s">
        <v>54</v>
      </c>
    </row>
    <row r="11" spans="1:7" ht="28.8" x14ac:dyDescent="0.3">
      <c r="A11" s="33" t="s">
        <v>55</v>
      </c>
      <c r="B11" s="6" t="s">
        <v>56</v>
      </c>
      <c r="C11" s="7">
        <v>2225</v>
      </c>
      <c r="D11" s="7">
        <v>2225</v>
      </c>
      <c r="E11" s="18"/>
      <c r="F11" s="18"/>
      <c r="G11" s="6" t="s">
        <v>57</v>
      </c>
    </row>
    <row r="12" spans="1:7" ht="30.6" customHeight="1" x14ac:dyDescent="0.3">
      <c r="A12" s="33" t="s">
        <v>58</v>
      </c>
      <c r="B12" s="6" t="s">
        <v>59</v>
      </c>
      <c r="C12" s="7">
        <v>10000</v>
      </c>
      <c r="D12" s="7">
        <v>10000</v>
      </c>
      <c r="E12" s="18"/>
      <c r="F12" s="18"/>
      <c r="G12" s="6" t="s">
        <v>60</v>
      </c>
    </row>
    <row r="13" spans="1:7" ht="27.6" customHeight="1" x14ac:dyDescent="0.3">
      <c r="A13" s="33" t="s">
        <v>61</v>
      </c>
      <c r="B13" s="6" t="s">
        <v>62</v>
      </c>
      <c r="C13" s="7">
        <v>4000</v>
      </c>
      <c r="D13" s="7">
        <v>4000</v>
      </c>
      <c r="E13" s="18"/>
      <c r="F13" s="18"/>
      <c r="G13" s="6" t="s">
        <v>63</v>
      </c>
    </row>
    <row r="14" spans="1:7" ht="28.8" x14ac:dyDescent="0.3">
      <c r="A14" s="33" t="s">
        <v>64</v>
      </c>
      <c r="B14" s="6" t="s">
        <v>65</v>
      </c>
      <c r="C14" s="7">
        <v>2540</v>
      </c>
      <c r="D14" s="7">
        <v>2540</v>
      </c>
      <c r="E14" s="18"/>
      <c r="F14" s="18"/>
      <c r="G14" s="6" t="s">
        <v>66</v>
      </c>
    </row>
    <row r="15" spans="1:7" ht="28.8" x14ac:dyDescent="0.3">
      <c r="A15" s="33" t="s">
        <v>67</v>
      </c>
      <c r="B15" s="6" t="s">
        <v>68</v>
      </c>
      <c r="C15" s="7">
        <v>670</v>
      </c>
      <c r="D15" s="7">
        <v>670</v>
      </c>
      <c r="E15" s="18"/>
      <c r="F15" s="18"/>
      <c r="G15" s="6" t="s">
        <v>69</v>
      </c>
    </row>
    <row r="16" spans="1:7" ht="43.2" x14ac:dyDescent="0.3">
      <c r="A16" s="33" t="s">
        <v>70</v>
      </c>
      <c r="B16" s="6" t="s">
        <v>71</v>
      </c>
      <c r="C16" s="7">
        <v>4999</v>
      </c>
      <c r="D16" s="7">
        <v>4999</v>
      </c>
      <c r="E16" s="18"/>
      <c r="F16" s="18"/>
      <c r="G16" s="6" t="s">
        <v>72</v>
      </c>
    </row>
    <row r="17" spans="1:7" ht="52.5" customHeight="1" x14ac:dyDescent="0.3">
      <c r="A17" s="33" t="s">
        <v>73</v>
      </c>
      <c r="B17" s="6" t="s">
        <v>74</v>
      </c>
      <c r="C17" s="7">
        <v>29425</v>
      </c>
      <c r="D17" s="7">
        <v>29425</v>
      </c>
      <c r="E17" s="18"/>
      <c r="F17" s="18"/>
      <c r="G17" s="6" t="s">
        <v>75</v>
      </c>
    </row>
    <row r="18" spans="1:7" ht="52.5" customHeight="1" x14ac:dyDescent="0.3">
      <c r="A18" s="33" t="s">
        <v>76</v>
      </c>
      <c r="B18" s="6" t="s">
        <v>77</v>
      </c>
      <c r="C18" s="7">
        <v>700</v>
      </c>
      <c r="D18" s="7">
        <v>700</v>
      </c>
      <c r="E18" s="18"/>
      <c r="F18" s="18"/>
      <c r="G18" s="6"/>
    </row>
    <row r="19" spans="1:7" ht="43.2" x14ac:dyDescent="0.3">
      <c r="A19" s="33" t="s">
        <v>78</v>
      </c>
      <c r="B19" s="6" t="s">
        <v>79</v>
      </c>
      <c r="C19" s="7">
        <v>0</v>
      </c>
      <c r="D19" s="7">
        <v>0</v>
      </c>
      <c r="E19" s="18"/>
      <c r="F19" s="18"/>
      <c r="G19" s="7" t="s">
        <v>80</v>
      </c>
    </row>
    <row r="20" spans="1:7" s="4" customFormat="1" x14ac:dyDescent="0.3">
      <c r="B20" s="9" t="s">
        <v>81</v>
      </c>
      <c r="C20" s="10">
        <f>SUM(C3:C19)</f>
        <v>130007</v>
      </c>
      <c r="D20" s="10">
        <f>SUM(D3:D19)</f>
        <v>130007</v>
      </c>
      <c r="E20" s="10">
        <f>SUM(E3:E19)</f>
        <v>0</v>
      </c>
      <c r="F20" s="10">
        <f>SUM(F3:F19)</f>
        <v>0</v>
      </c>
      <c r="G20" s="9"/>
    </row>
    <row r="22" spans="1:7" s="4" customFormat="1" x14ac:dyDescent="0.3">
      <c r="A22" s="32" t="s">
        <v>82</v>
      </c>
      <c r="B22" s="56" t="s">
        <v>83</v>
      </c>
      <c r="C22" s="57"/>
      <c r="D22" s="57"/>
      <c r="E22" s="57"/>
      <c r="F22" s="57"/>
      <c r="G22" s="58"/>
    </row>
    <row r="23" spans="1:7" s="4" customFormat="1" ht="100.8" x14ac:dyDescent="0.3">
      <c r="A23" s="5" t="s">
        <v>34</v>
      </c>
      <c r="B23" s="11" t="s">
        <v>84</v>
      </c>
      <c r="C23" s="12"/>
      <c r="D23" s="12"/>
      <c r="E23" s="20"/>
      <c r="F23" s="20"/>
      <c r="G23" s="11" t="s">
        <v>85</v>
      </c>
    </row>
    <row r="24" spans="1:7" s="4" customFormat="1" ht="100.8" x14ac:dyDescent="0.3">
      <c r="A24" s="5" t="s">
        <v>37</v>
      </c>
      <c r="B24" s="11" t="s">
        <v>86</v>
      </c>
      <c r="C24" s="12"/>
      <c r="D24" s="12"/>
      <c r="E24" s="20"/>
      <c r="F24" s="20"/>
      <c r="G24" s="11" t="s">
        <v>85</v>
      </c>
    </row>
    <row r="25" spans="1:7" ht="28.8" x14ac:dyDescent="0.3">
      <c r="A25" s="5" t="s">
        <v>39</v>
      </c>
      <c r="B25" s="6" t="s">
        <v>87</v>
      </c>
      <c r="C25" s="7"/>
      <c r="D25" s="7"/>
      <c r="E25" s="21"/>
      <c r="F25" s="21"/>
      <c r="G25" s="6" t="s">
        <v>88</v>
      </c>
    </row>
    <row r="26" spans="1:7" s="4" customFormat="1" x14ac:dyDescent="0.3">
      <c r="B26" s="9" t="s">
        <v>81</v>
      </c>
      <c r="C26" s="10">
        <f>C23+C25</f>
        <v>0</v>
      </c>
      <c r="D26" s="10">
        <f>D23+D25</f>
        <v>0</v>
      </c>
      <c r="E26" s="10">
        <f t="shared" ref="E26:F26" si="0">E23+E25</f>
        <v>0</v>
      </c>
      <c r="F26" s="10">
        <f t="shared" si="0"/>
        <v>0</v>
      </c>
      <c r="G26" s="9"/>
    </row>
    <row r="29" spans="1:7" s="4" customFormat="1" x14ac:dyDescent="0.3">
      <c r="A29" s="17" t="s">
        <v>89</v>
      </c>
      <c r="B29" s="56" t="s">
        <v>90</v>
      </c>
      <c r="C29" s="57"/>
      <c r="D29" s="57"/>
      <c r="E29" s="57"/>
      <c r="F29" s="57"/>
      <c r="G29" s="58"/>
    </row>
    <row r="30" spans="1:7" ht="74.25" customHeight="1" x14ac:dyDescent="0.3">
      <c r="A30" s="5" t="s">
        <v>91</v>
      </c>
      <c r="B30" s="6" t="s">
        <v>92</v>
      </c>
      <c r="C30" s="7">
        <v>6000</v>
      </c>
      <c r="D30" s="59">
        <f>SUM(C30+C31+C32)</f>
        <v>15430</v>
      </c>
      <c r="E30" s="24"/>
      <c r="F30" s="65"/>
      <c r="G30" s="62" t="s">
        <v>93</v>
      </c>
    </row>
    <row r="31" spans="1:7" ht="210.75" customHeight="1" x14ac:dyDescent="0.3">
      <c r="A31" s="5" t="s">
        <v>37</v>
      </c>
      <c r="B31" s="6" t="s">
        <v>94</v>
      </c>
      <c r="C31" s="7">
        <v>7260</v>
      </c>
      <c r="D31" s="60"/>
      <c r="E31" s="24"/>
      <c r="F31" s="66"/>
      <c r="G31" s="63"/>
    </row>
    <row r="32" spans="1:7" ht="76.2" customHeight="1" x14ac:dyDescent="0.3">
      <c r="A32" s="5" t="s">
        <v>95</v>
      </c>
      <c r="B32" s="6" t="s">
        <v>96</v>
      </c>
      <c r="C32" s="7">
        <v>2170</v>
      </c>
      <c r="D32" s="61"/>
      <c r="E32" s="21"/>
      <c r="F32" s="67"/>
      <c r="G32" s="64"/>
    </row>
    <row r="33" spans="1:7" ht="28.8" x14ac:dyDescent="0.3">
      <c r="A33" s="5" t="s">
        <v>97</v>
      </c>
      <c r="B33" s="6" t="s">
        <v>98</v>
      </c>
      <c r="C33" s="7">
        <v>600</v>
      </c>
      <c r="D33" s="7">
        <v>600</v>
      </c>
      <c r="E33" s="21"/>
      <c r="F33" s="21"/>
      <c r="G33" s="6" t="s">
        <v>99</v>
      </c>
    </row>
    <row r="34" spans="1:7" s="4" customFormat="1" x14ac:dyDescent="0.3">
      <c r="B34" s="9" t="s">
        <v>81</v>
      </c>
      <c r="C34" s="10">
        <f>SUM(C30:C33)</f>
        <v>16030</v>
      </c>
      <c r="D34" s="10">
        <f>SUM(D30:D33)</f>
        <v>16030</v>
      </c>
      <c r="E34" s="10">
        <f>SUM(E30:E33)</f>
        <v>0</v>
      </c>
      <c r="F34" s="10">
        <f>SUM(F30:F33)</f>
        <v>0</v>
      </c>
      <c r="G34" s="9"/>
    </row>
    <row r="35" spans="1:7" s="4" customFormat="1" x14ac:dyDescent="0.3">
      <c r="B35" s="30"/>
      <c r="C35" s="31"/>
      <c r="D35" s="31"/>
      <c r="E35" s="31"/>
      <c r="F35" s="31"/>
      <c r="G35" s="30"/>
    </row>
    <row r="36" spans="1:7" s="4" customFormat="1" x14ac:dyDescent="0.3">
      <c r="A36" s="17" t="s">
        <v>100</v>
      </c>
      <c r="B36" s="22" t="s">
        <v>101</v>
      </c>
      <c r="C36" s="23"/>
      <c r="D36" s="23"/>
      <c r="E36" s="23"/>
      <c r="F36" s="23"/>
      <c r="G36" s="22"/>
    </row>
    <row r="37" spans="1:7" ht="57.6" x14ac:dyDescent="0.3">
      <c r="A37" s="5" t="s">
        <v>34</v>
      </c>
      <c r="B37" s="6" t="s">
        <v>102</v>
      </c>
      <c r="C37" s="7">
        <v>1113</v>
      </c>
      <c r="D37" s="7">
        <v>1113</v>
      </c>
      <c r="E37" s="21"/>
      <c r="F37" s="21"/>
      <c r="G37" s="6" t="s">
        <v>103</v>
      </c>
    </row>
    <row r="38" spans="1:7" ht="28.8" x14ac:dyDescent="0.3">
      <c r="A38" s="5" t="s">
        <v>37</v>
      </c>
      <c r="B38" s="6" t="s">
        <v>104</v>
      </c>
      <c r="C38" s="7">
        <v>4364.8500000000004</v>
      </c>
      <c r="D38" s="7">
        <v>4364.8500000000004</v>
      </c>
      <c r="E38" s="21">
        <v>0</v>
      </c>
      <c r="F38" s="21">
        <v>0</v>
      </c>
      <c r="G38" s="6" t="s">
        <v>105</v>
      </c>
    </row>
    <row r="39" spans="1:7" s="4" customFormat="1" x14ac:dyDescent="0.3">
      <c r="B39" s="9" t="s">
        <v>81</v>
      </c>
      <c r="C39" s="10">
        <f>SUM(C37:C38)</f>
        <v>5477.85</v>
      </c>
      <c r="D39" s="10">
        <f>SUM(D37:D38)</f>
        <v>5477.85</v>
      </c>
      <c r="E39" s="10">
        <f>SUM(E37:E38)</f>
        <v>0</v>
      </c>
      <c r="F39" s="10">
        <f>SUM(F37:F38)</f>
        <v>0</v>
      </c>
      <c r="G39" s="9"/>
    </row>
    <row r="40" spans="1:7" s="4" customFormat="1" x14ac:dyDescent="0.3">
      <c r="B40" s="30"/>
      <c r="C40" s="31"/>
      <c r="D40" s="31"/>
      <c r="E40" s="31"/>
      <c r="F40" s="31"/>
      <c r="G40" s="30"/>
    </row>
    <row r="41" spans="1:7" s="4" customFormat="1" x14ac:dyDescent="0.3">
      <c r="A41" s="17" t="s">
        <v>106</v>
      </c>
      <c r="B41" s="22" t="s">
        <v>107</v>
      </c>
      <c r="C41" s="23"/>
      <c r="D41" s="23"/>
      <c r="E41" s="23"/>
      <c r="F41" s="23"/>
      <c r="G41" s="22"/>
    </row>
    <row r="42" spans="1:7" ht="28.8" x14ac:dyDescent="0.3">
      <c r="A42" s="5" t="s">
        <v>34</v>
      </c>
      <c r="B42" s="6" t="s">
        <v>108</v>
      </c>
      <c r="C42" s="7">
        <v>1850</v>
      </c>
      <c r="D42" s="7">
        <v>1850</v>
      </c>
      <c r="E42" s="21"/>
      <c r="F42" s="21"/>
      <c r="G42" s="6" t="s">
        <v>109</v>
      </c>
    </row>
    <row r="43" spans="1:7" ht="28.8" x14ac:dyDescent="0.3">
      <c r="A43" s="5" t="s">
        <v>37</v>
      </c>
      <c r="B43" s="6" t="s">
        <v>110</v>
      </c>
      <c r="C43" s="7">
        <v>875</v>
      </c>
      <c r="D43" s="7">
        <v>875</v>
      </c>
      <c r="E43" s="21"/>
      <c r="F43" s="21"/>
      <c r="G43" s="6" t="s">
        <v>109</v>
      </c>
    </row>
    <row r="44" spans="1:7" s="4" customFormat="1" x14ac:dyDescent="0.3">
      <c r="B44" s="9" t="s">
        <v>81</v>
      </c>
      <c r="C44" s="10">
        <f>SUM(C40:C43)</f>
        <v>2725</v>
      </c>
      <c r="D44" s="10">
        <f>SUM(D40:D43)</f>
        <v>2725</v>
      </c>
      <c r="E44" s="10"/>
      <c r="F44" s="10"/>
      <c r="G44" s="9"/>
    </row>
    <row r="45" spans="1:7" s="4" customFormat="1" x14ac:dyDescent="0.3">
      <c r="B45" s="30"/>
      <c r="C45" s="31"/>
      <c r="D45" s="31"/>
      <c r="E45" s="31"/>
      <c r="F45" s="31"/>
      <c r="G45" s="30"/>
    </row>
    <row r="46" spans="1:7" s="4" customFormat="1" x14ac:dyDescent="0.3">
      <c r="A46" s="17" t="s">
        <v>111</v>
      </c>
      <c r="B46" s="22" t="s">
        <v>112</v>
      </c>
      <c r="C46" s="23"/>
      <c r="D46" s="23"/>
      <c r="E46" s="23"/>
      <c r="F46" s="23"/>
      <c r="G46" s="22"/>
    </row>
    <row r="47" spans="1:7" ht="57.6" x14ac:dyDescent="0.3">
      <c r="A47" s="5" t="s">
        <v>34</v>
      </c>
      <c r="B47" s="6" t="s">
        <v>113</v>
      </c>
      <c r="C47" s="7">
        <v>250</v>
      </c>
      <c r="D47" s="7">
        <v>250</v>
      </c>
      <c r="E47" s="21"/>
      <c r="F47" s="21"/>
      <c r="G47" s="6" t="s">
        <v>103</v>
      </c>
    </row>
    <row r="48" spans="1:7" s="4" customFormat="1" x14ac:dyDescent="0.3">
      <c r="B48" s="9" t="s">
        <v>81</v>
      </c>
      <c r="C48" s="10">
        <f>SUM(C45:C47)</f>
        <v>250</v>
      </c>
      <c r="D48" s="10">
        <f>SUM(D45:D47)</f>
        <v>250</v>
      </c>
      <c r="E48" s="10"/>
      <c r="F48" s="10"/>
      <c r="G48" s="9"/>
    </row>
    <row r="49" spans="1:7" s="4" customFormat="1" x14ac:dyDescent="0.3">
      <c r="B49" s="30"/>
      <c r="C49" s="31"/>
      <c r="D49" s="31"/>
      <c r="E49" s="31"/>
      <c r="F49" s="31"/>
      <c r="G49" s="30"/>
    </row>
    <row r="50" spans="1:7" s="4" customFormat="1" x14ac:dyDescent="0.3">
      <c r="A50" s="17" t="s">
        <v>114</v>
      </c>
      <c r="B50" s="22" t="s">
        <v>115</v>
      </c>
      <c r="C50" s="23"/>
      <c r="D50" s="23"/>
      <c r="E50" s="23"/>
      <c r="F50" s="23"/>
      <c r="G50" s="22"/>
    </row>
    <row r="51" spans="1:7" ht="28.8" x14ac:dyDescent="0.3">
      <c r="A51" s="5" t="s">
        <v>34</v>
      </c>
      <c r="B51" s="6"/>
      <c r="C51" s="7">
        <v>10000</v>
      </c>
      <c r="D51" s="7">
        <v>10000</v>
      </c>
      <c r="E51" s="21"/>
      <c r="F51" s="21"/>
      <c r="G51" s="6" t="s">
        <v>116</v>
      </c>
    </row>
    <row r="52" spans="1:7" x14ac:dyDescent="0.3">
      <c r="A52" s="5" t="s">
        <v>37</v>
      </c>
      <c r="B52" s="6"/>
      <c r="C52" s="7"/>
      <c r="D52" s="7"/>
      <c r="E52" s="21"/>
      <c r="F52" s="21"/>
      <c r="G52" s="6"/>
    </row>
    <row r="53" spans="1:7" s="4" customFormat="1" x14ac:dyDescent="0.3">
      <c r="B53" s="9" t="s">
        <v>81</v>
      </c>
      <c r="C53" s="10">
        <f>SUM(C51:C52)</f>
        <v>10000</v>
      </c>
      <c r="D53" s="10">
        <f>SUM(D51:D52)</f>
        <v>10000</v>
      </c>
      <c r="E53" s="10"/>
      <c r="F53" s="10"/>
      <c r="G53" s="9"/>
    </row>
    <row r="54" spans="1:7" s="4" customFormat="1" x14ac:dyDescent="0.3">
      <c r="B54" s="30"/>
      <c r="C54" s="31"/>
      <c r="D54" s="31"/>
      <c r="E54" s="31"/>
      <c r="F54" s="31"/>
      <c r="G54" s="30"/>
    </row>
    <row r="55" spans="1:7" s="4" customFormat="1" x14ac:dyDescent="0.3">
      <c r="B55" s="30"/>
      <c r="C55" s="31"/>
      <c r="D55" s="31"/>
      <c r="E55" s="31"/>
      <c r="F55" s="31"/>
      <c r="G55" s="30"/>
    </row>
    <row r="56" spans="1:7" s="4" customFormat="1" x14ac:dyDescent="0.3">
      <c r="B56" s="30"/>
      <c r="C56" s="31"/>
      <c r="D56" s="31"/>
      <c r="E56" s="31"/>
      <c r="F56" s="31"/>
      <c r="G56" s="30"/>
    </row>
    <row r="57" spans="1:7" ht="15" thickBot="1" x14ac:dyDescent="0.35"/>
    <row r="58" spans="1:7" s="14" customFormat="1" ht="29.25" customHeight="1" thickBot="1" x14ac:dyDescent="0.35">
      <c r="C58" s="26" t="s">
        <v>117</v>
      </c>
      <c r="D58" s="27" t="s">
        <v>118</v>
      </c>
      <c r="E58" s="26" t="s">
        <v>29</v>
      </c>
      <c r="F58" s="27" t="s">
        <v>119</v>
      </c>
    </row>
    <row r="59" spans="1:7" s="14" customFormat="1" ht="23.25" customHeight="1" thickBot="1" x14ac:dyDescent="0.35">
      <c r="B59" s="25" t="s">
        <v>140</v>
      </c>
      <c r="C59" s="15">
        <f>SUM(C53+C48+C44+C39+C34+C20)</f>
        <v>164489.85</v>
      </c>
      <c r="D59" s="16">
        <f>SUM(D53+D48+D44+D39+D34+D20)</f>
        <v>164489.85</v>
      </c>
      <c r="E59" s="28">
        <f>SUM(E44+E39+E34+E26+E20)</f>
        <v>0</v>
      </c>
      <c r="F59" s="29">
        <f>SUM(F44+F39+F34+F26+F20)</f>
        <v>0</v>
      </c>
    </row>
  </sheetData>
  <mergeCells count="6">
    <mergeCell ref="B2:G2"/>
    <mergeCell ref="B22:G22"/>
    <mergeCell ref="B29:G29"/>
    <mergeCell ref="D30:D32"/>
    <mergeCell ref="G30:G32"/>
    <mergeCell ref="F30:F32"/>
  </mergeCells>
  <phoneticPr fontId="5" type="noConversion"/>
  <pageMargins left="1.0986614173228348" right="0.70866141732283472" top="0.74803149606299213" bottom="0.74803149606299213" header="0.31496062992125984" footer="0.31496062992125984"/>
  <pageSetup scale="52" fitToHeight="2" orientation="portrait" r:id="rId1"/>
  <headerFooter>
    <oddHeader xml:space="preserve">&amp;C&amp;"-,Podebljano"&amp;K009999FINANCIJSKI PLAN HBS-a ZA 2025. 
</oddHeader>
    <oddFooter>&amp;CHrvatski badmintonski savez</oddFooter>
  </headerFooter>
  <rowBreaks count="1" manualBreakCount="1">
    <brk id="2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D2EC3-4D24-4A5C-AD73-3A0B911B5E2B}">
  <dimension ref="A1:E16"/>
  <sheetViews>
    <sheetView workbookViewId="0">
      <selection activeCell="B18" sqref="B18"/>
    </sheetView>
  </sheetViews>
  <sheetFormatPr defaultRowHeight="14.4" x14ac:dyDescent="0.3"/>
  <cols>
    <col min="1" max="1" width="4.5546875" customWidth="1"/>
    <col min="2" max="2" width="82.5546875" customWidth="1"/>
  </cols>
  <sheetData>
    <row r="1" spans="1:5" ht="42" customHeight="1" x14ac:dyDescent="0.3">
      <c r="B1" s="50" t="s">
        <v>120</v>
      </c>
      <c r="C1" s="39"/>
      <c r="D1" s="40"/>
      <c r="E1" s="39"/>
    </row>
    <row r="2" spans="1:5" x14ac:dyDescent="0.3">
      <c r="D2" s="41"/>
    </row>
    <row r="3" spans="1:5" x14ac:dyDescent="0.3">
      <c r="A3" s="42"/>
      <c r="B3" s="42" t="s">
        <v>121</v>
      </c>
      <c r="C3" s="42"/>
      <c r="D3" s="42"/>
      <c r="E3" s="42"/>
    </row>
    <row r="4" spans="1:5" x14ac:dyDescent="0.3">
      <c r="A4" s="42"/>
      <c r="B4" s="42" t="s">
        <v>122</v>
      </c>
      <c r="C4" s="42"/>
      <c r="D4" s="42"/>
      <c r="E4" s="42"/>
    </row>
    <row r="5" spans="1:5" x14ac:dyDescent="0.3">
      <c r="A5" s="42"/>
      <c r="B5" s="42" t="s">
        <v>123</v>
      </c>
      <c r="C5" s="42"/>
      <c r="D5" s="42"/>
      <c r="E5" s="42"/>
    </row>
    <row r="6" spans="1:5" x14ac:dyDescent="0.3">
      <c r="A6" s="42"/>
      <c r="B6" s="42"/>
      <c r="C6" s="42"/>
      <c r="D6" s="42"/>
      <c r="E6" s="42"/>
    </row>
    <row r="7" spans="1:5" x14ac:dyDescent="0.3">
      <c r="A7" s="42"/>
      <c r="B7" s="42"/>
      <c r="C7" s="42"/>
      <c r="D7" s="42"/>
      <c r="E7" s="42"/>
    </row>
    <row r="8" spans="1:5" ht="18" x14ac:dyDescent="0.35">
      <c r="A8" s="43" t="s">
        <v>124</v>
      </c>
      <c r="B8" s="42"/>
      <c r="C8" s="42"/>
      <c r="D8" s="42"/>
      <c r="E8" s="42"/>
    </row>
    <row r="9" spans="1:5" x14ac:dyDescent="0.3">
      <c r="A9" s="42"/>
      <c r="B9" s="42"/>
      <c r="C9" s="42"/>
      <c r="D9" s="42"/>
      <c r="E9" s="42"/>
    </row>
    <row r="10" spans="1:5" x14ac:dyDescent="0.3">
      <c r="A10" s="42" t="s">
        <v>125</v>
      </c>
      <c r="B10" s="42"/>
      <c r="C10" s="42"/>
      <c r="D10" s="44"/>
      <c r="E10" s="42"/>
    </row>
    <row r="11" spans="1:5" x14ac:dyDescent="0.3">
      <c r="A11" s="42" t="s">
        <v>126</v>
      </c>
      <c r="B11" s="42"/>
      <c r="C11" s="42"/>
      <c r="D11" s="42"/>
      <c r="E11" s="42"/>
    </row>
    <row r="12" spans="1:5" x14ac:dyDescent="0.3">
      <c r="A12" s="42" t="s">
        <v>127</v>
      </c>
      <c r="B12" s="42"/>
      <c r="C12" s="42"/>
      <c r="D12" s="42"/>
      <c r="E12" s="42"/>
    </row>
    <row r="13" spans="1:5" x14ac:dyDescent="0.3">
      <c r="A13" s="42"/>
      <c r="B13" s="42"/>
      <c r="C13" s="42"/>
      <c r="D13" s="42"/>
      <c r="E13" s="42"/>
    </row>
    <row r="14" spans="1:5" x14ac:dyDescent="0.3">
      <c r="A14" s="42" t="s">
        <v>128</v>
      </c>
      <c r="B14" s="42"/>
      <c r="C14" s="42"/>
      <c r="D14" s="42"/>
      <c r="E14" s="42"/>
    </row>
    <row r="15" spans="1:5" x14ac:dyDescent="0.3">
      <c r="A15" s="42" t="s">
        <v>129</v>
      </c>
      <c r="B15" s="42"/>
      <c r="C15" s="42"/>
      <c r="D15" s="42"/>
      <c r="E15" s="42"/>
    </row>
    <row r="16" spans="1:5" x14ac:dyDescent="0.3">
      <c r="A16" s="42" t="s">
        <v>130</v>
      </c>
      <c r="B16" s="42"/>
      <c r="C16" s="42"/>
      <c r="D16" s="42"/>
      <c r="E16" s="4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6598D-8371-4519-B51B-0EF55D732534}">
  <dimension ref="C2:D13"/>
  <sheetViews>
    <sheetView workbookViewId="0">
      <selection activeCell="M28" sqref="M28"/>
    </sheetView>
  </sheetViews>
  <sheetFormatPr defaultRowHeight="14.4" x14ac:dyDescent="0.3"/>
  <cols>
    <col min="3" max="3" width="33" customWidth="1"/>
    <col min="4" max="4" width="25.109375" customWidth="1"/>
  </cols>
  <sheetData>
    <row r="2" spans="3:4" ht="23.4" x14ac:dyDescent="0.45">
      <c r="C2" s="68" t="s">
        <v>131</v>
      </c>
      <c r="D2" s="68"/>
    </row>
    <row r="3" spans="3:4" x14ac:dyDescent="0.3">
      <c r="D3" s="36"/>
    </row>
    <row r="4" spans="3:4" x14ac:dyDescent="0.3">
      <c r="C4" s="37" t="s">
        <v>132</v>
      </c>
      <c r="D4" s="38">
        <v>0</v>
      </c>
    </row>
    <row r="5" spans="3:4" x14ac:dyDescent="0.3">
      <c r="C5" s="37" t="s">
        <v>133</v>
      </c>
      <c r="D5" s="38">
        <v>0</v>
      </c>
    </row>
    <row r="6" spans="3:4" x14ac:dyDescent="0.3">
      <c r="C6" s="37" t="s">
        <v>134</v>
      </c>
      <c r="D6" s="38">
        <v>0</v>
      </c>
    </row>
    <row r="7" spans="3:4" x14ac:dyDescent="0.3">
      <c r="C7" s="37" t="s">
        <v>135</v>
      </c>
      <c r="D7" s="38">
        <v>0</v>
      </c>
    </row>
    <row r="8" spans="3:4" x14ac:dyDescent="0.3">
      <c r="C8" s="37" t="s">
        <v>136</v>
      </c>
      <c r="D8" s="38">
        <v>0</v>
      </c>
    </row>
    <row r="9" spans="3:4" x14ac:dyDescent="0.3">
      <c r="C9" s="37" t="s">
        <v>137</v>
      </c>
      <c r="D9" s="38">
        <v>0</v>
      </c>
    </row>
    <row r="10" spans="3:4" x14ac:dyDescent="0.3">
      <c r="C10" s="37" t="s">
        <v>138</v>
      </c>
      <c r="D10" s="38">
        <v>0</v>
      </c>
    </row>
    <row r="11" spans="3:4" x14ac:dyDescent="0.3">
      <c r="C11" s="37" t="s">
        <v>139</v>
      </c>
      <c r="D11" s="38">
        <v>0</v>
      </c>
    </row>
    <row r="12" spans="3:4" x14ac:dyDescent="0.3">
      <c r="D12" s="36"/>
    </row>
    <row r="13" spans="3:4" x14ac:dyDescent="0.3">
      <c r="D13" s="36"/>
    </row>
  </sheetData>
  <mergeCells count="1"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Plan prihoda i rashoda</vt:lpstr>
      <vt:lpstr>Razrada fin.plana 2025</vt:lpstr>
      <vt:lpstr>Obrazloženje prihoda i rashoda</vt:lpstr>
      <vt:lpstr>Plan zaduživanja i otplata</vt:lpstr>
      <vt:lpstr>'Razrada fin.plana 2025'!Ispis_naslova</vt:lpstr>
      <vt:lpstr>'Razrada fin.plana 2025'!Podrucje_ispisa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Hrvatski triatlon savez OIB 75083269656</dc:creator>
  <cp:keywords/>
  <dc:description/>
  <cp:lastModifiedBy>Hrvatski badmintonski savez OIB 15918238976</cp:lastModifiedBy>
  <cp:revision/>
  <dcterms:created xsi:type="dcterms:W3CDTF">2024-10-16T09:40:23Z</dcterms:created>
  <dcterms:modified xsi:type="dcterms:W3CDTF">2025-05-14T09:19:44Z</dcterms:modified>
  <cp:category/>
  <cp:contentStatus/>
</cp:coreProperties>
</file>